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Z436\Downloads\"/>
    </mc:Choice>
  </mc:AlternateContent>
  <xr:revisionPtr revIDLastSave="0" documentId="13_ncr:1_{1D0017A8-8C4C-46DE-9FAE-65B95982D632}" xr6:coauthVersionLast="36" xr6:coauthVersionMax="36" xr10:uidLastSave="{00000000-0000-0000-0000-000000000000}"/>
  <bookViews>
    <workbookView xWindow="0" yWindow="0" windowWidth="19200" windowHeight="6940" firstSheet="1" activeTab="1" xr2:uid="{00000000-000D-0000-FFFF-FFFF00000000}"/>
  </bookViews>
  <sheets>
    <sheet name="BoQ_Rehab_Wad-Wodaida" sheetId="5" r:id="rId1"/>
    <sheet name="BoQ_Rehab_Al-Sofara" sheetId="4" r:id="rId2"/>
    <sheet name="BoQ_Rehab_Kassab-2" sheetId="3" r:id="rId3"/>
    <sheet name="BoQ_Rehab_Kassab-1" sheetId="2" r:id="rId4"/>
  </sheets>
  <definedNames>
    <definedName name="MB_Year" localSheetId="1">#REF!</definedName>
    <definedName name="MB_Year" localSheetId="3">#REF!</definedName>
    <definedName name="MB_Year" localSheetId="2">#REF!</definedName>
    <definedName name="MB_Year" localSheetId="0">#REF!</definedName>
    <definedName name="MB_Yea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 l="1"/>
  <c r="F5" i="3"/>
  <c r="F4" i="2" l="1"/>
  <c r="F3" i="2"/>
  <c r="F6" i="2" s="1"/>
  <c r="F7" i="2" s="1"/>
  <c r="F4" i="3"/>
  <c r="F3" i="3"/>
  <c r="F15" i="4"/>
  <c r="F16" i="4"/>
  <c r="F17" i="4"/>
  <c r="F18" i="4"/>
  <c r="F19" i="4"/>
  <c r="F14" i="4"/>
  <c r="F5" i="4"/>
  <c r="F6" i="4"/>
  <c r="F7" i="4"/>
  <c r="F8" i="4"/>
  <c r="F9" i="4"/>
  <c r="F10" i="4"/>
  <c r="F11" i="4"/>
  <c r="F4" i="4"/>
  <c r="F17" i="5"/>
  <c r="F18" i="5"/>
  <c r="F19" i="5"/>
  <c r="F16" i="5"/>
  <c r="F5" i="5"/>
  <c r="F6" i="5"/>
  <c r="F7" i="5"/>
  <c r="F8" i="5"/>
  <c r="F9" i="5"/>
  <c r="F10" i="5"/>
  <c r="F11" i="5"/>
  <c r="F12" i="5"/>
  <c r="F13" i="5"/>
  <c r="F4" i="5"/>
  <c r="F6" i="3" l="1"/>
  <c r="F7" i="3" s="1"/>
  <c r="F20" i="4"/>
  <c r="F12" i="4"/>
  <c r="F14" i="5"/>
  <c r="F20" i="5"/>
  <c r="F21" i="4" l="1"/>
  <c r="F22" i="4" s="1"/>
  <c r="F21" i="5"/>
  <c r="F22" i="5" l="1"/>
</calcChain>
</file>

<file path=xl/sharedStrings.xml><?xml version="1.0" encoding="utf-8"?>
<sst xmlns="http://schemas.openxmlformats.org/spreadsheetml/2006/main" count="112" uniqueCount="48">
  <si>
    <t xml:space="preserve">                                        BoQ for Rehabilitation of water Yard at 
                                                Kassab-1_West Galabat</t>
  </si>
  <si>
    <t xml:space="preserve">Item </t>
  </si>
  <si>
    <t xml:space="preserve">Item/Descriptions </t>
  </si>
  <si>
    <t xml:space="preserve">Unit </t>
  </si>
  <si>
    <t xml:space="preserve">Quantity </t>
  </si>
  <si>
    <t xml:space="preserve">Price </t>
  </si>
  <si>
    <t xml:space="preserve">Total </t>
  </si>
  <si>
    <t xml:space="preserve"> Extract the old pump system and Develop well of 8-inch Dia, 120m depth, using compressed air/drainer (bucket or similar) process to clean the borehole debris, drill cuttings, and loose particles, including brushes + hydrochloric or sulfuric acids and all accessories, depends on the borehole structure</t>
  </si>
  <si>
    <t>Lumpsum</t>
  </si>
  <si>
    <t xml:space="preserve">Conduct a pump test start from the pre-test inspection and that includes static water level measurement , then conducting pump test to monitoring the water level drawdown also continuous pumping at a constant rate to assess the borehole capacity , more over monitoring of relevant parameters the duration of the test 24 to 72 Hours or step drawdown depending on the borehole characteristics </t>
  </si>
  <si>
    <t xml:space="preserve">Total Room &amp; Fencing </t>
  </si>
  <si>
    <t>Grand Total Cost SDG</t>
  </si>
  <si>
    <t>Grand Total Cost USD</t>
  </si>
  <si>
    <t>BoQ for Rehabilitation of water Yard (boreholes) 
at Kassab-2_West Galabat</t>
  </si>
  <si>
    <t xml:space="preserve"> Extract the old pump system and Develop well of 6-inch Dia, using compressed air/drainer (bucket or similar) process to clean the borehole debris, drill cuttings, and loose particles, including brushes + hydrochloric or sulfuric acids and all accessories, depends on the borehole structure</t>
  </si>
  <si>
    <t>BoQ for Rehabilitation of water Yard (borehole) at 
Al-Sofara_West Galabat</t>
  </si>
  <si>
    <t>Well work</t>
  </si>
  <si>
    <t>Supply and installation 2-inch European-made submersible pump with the following specifications:
- Capacity = 7.5 HP.
- Productivity = range of (8 - 10) cubic meters per hour.
- lifting power = (120 - 140) M.
- The fins are made of stainless steel.
- A fully operating control panel with protections and sensors that matches the operation of the pump.</t>
  </si>
  <si>
    <t>PCs</t>
  </si>
  <si>
    <t>Supply and install 2-inch, 3m length and not less than 3.8mm thickness, stainless steel Pipe, ASTM type, with bushings-fully threaded, including joint connection</t>
  </si>
  <si>
    <t>Supply and install Cable C3, 6mm size, 3 flats copper braid.</t>
  </si>
  <si>
    <t>M</t>
  </si>
  <si>
    <t xml:space="preserve">Supply and install 1.5 wire of KSA copper 91m per roll, Alfanar or equivalent </t>
  </si>
  <si>
    <t>Roll</t>
  </si>
  <si>
    <t>Supply and install 10K watt solar panels, Longi brand or equivalent, with European Inverter Videsh/Invid brand or equivalent, with box (AC-DC switch, 30A, 1000V fuses, and fans), with full accessories including lightning arrester with all supplies, accessories, safety and operating requirements, (based on the pump capacity) as workmanship and the director of the Supervisor engineer.</t>
  </si>
  <si>
    <t>Supply and install 2-inch line, 25m from the well to the tank, 4m Hight, of Galvanized iron, including non-return valve (Radakh), and all accessories, as per workmanship and the direction of the supervisor engineer.</t>
  </si>
  <si>
    <t>Supply, Fabricate and cast solar panel stand of 2-inch, 5mm, imported angle bars as 1m Hight columns, footing of 50X50x70cm, using cement mortar 1:2:4, and 3X6cm rectangular bars for frame, ready to receive the solar panels, as per the workmanship and director of the supervisor engineer.</t>
  </si>
  <si>
    <t>Supply and install 2-inch Throat hose</t>
  </si>
  <si>
    <t>Total well work</t>
  </si>
  <si>
    <t xml:space="preserve">well Room &amp; Fencing </t>
  </si>
  <si>
    <t xml:space="preserve">revise and re-install the well room roofing of 4X6m and walling including painting, will be directed by DRC engineer. </t>
  </si>
  <si>
    <t>Supply and paint Pomastic paint for the control room 4X6X3m, one coat</t>
  </si>
  <si>
    <r>
      <t>M</t>
    </r>
    <r>
      <rPr>
        <sz val="14"/>
        <color rgb="FF002060"/>
        <rFont val="Calibri"/>
        <family val="2"/>
      </rPr>
      <t>²</t>
    </r>
  </si>
  <si>
    <t>Supply and repair the flooring of the room of 4X6 plane concrete, 5mm thickness, including curing with water and well fencing, as per workmanship and the direction of the supervisor engineer</t>
  </si>
  <si>
    <t>Supply and install rectangular wall (15X15)m, 2m Hight of chicken mesh (chain link 05X05 cm), 3mm grade, as per following specification:
1- columns of painted imported angle bars 2.5-inch, 3mm thickness @ spacing 2m C.C, at least 0.5m and 0.2m welded hock on the bottom must be casted under the ground base on topographic of the land 
2- concrete foundation (40X40X50)cm, mortar mixture 1:3:6 with well water curing for 5days as will be directed by DRC engineer.
3- fixing the chain links with horizontal 6mm painted rebars and welding on the vertical columns and bunding wire. as per attached design and direction of DRC engineer.</t>
  </si>
  <si>
    <t xml:space="preserve">Supply and install painted main gate as following specification:
- two doors of 2.5m width and 2m Hight
- frame of 2-inch imported angle bar 3mm, covers with 6mm rebars @ 20cm C.C on vertical and horizontal ways fixed on columns of double imported angle bars 3-inch ,3mm casted at 60cm depth cement mortar 1:3:6   </t>
  </si>
  <si>
    <t>Pcs</t>
  </si>
  <si>
    <t>Supply, fabricate and install 150X200cm signboard framed of 2-inch angle bars and 1mm iron plate, the columns of 3mm angle bars casted using 1:2:4 cement mortar, footing of 50X50X60cm, overall Hight of 2m, with printing of DRC and SHF logo and writing on both side as per attached drawing and the director of the site engineer and the workmanship.</t>
  </si>
  <si>
    <t>BoQ for Rehabilitation of water Yard (borehole) at 
Wad-Wodaida_West Galabat</t>
  </si>
  <si>
    <t>Extract the old pump system (Adico) and Supply and installation 2-inch European-made submersible pump with the following specifications:
- Capacity = 7.5 HP.
- Productivity = range of (8 - 10) cubic meters per hour.
- lifting power = (120 - 140) M.
- The fins are made of stainless steel.
- A fully operating control panel with protections and sensors that matches the operation of the pump.</t>
  </si>
  <si>
    <t>Supply and install 2-inch line, 30m from the well to the tank, 4m Hight, of Galvanized iron, including non-return valve (Radakh), and all accessories, as per workmanship and the direction of the supervisor engineer.</t>
  </si>
  <si>
    <t>Supply and install Galvanized iron 4-inch outlet from the tank of 4m Hight + distribution system 5m of the tank with 2-inch (Khorab), 2m Hight, with the necessary connections and (coper valve + 8m Throat pipe) and all accessories of the operation and control, as per workmanship and direction of the supervisor engineer.</t>
  </si>
  <si>
    <t>Supply and connecting 6 taps, 3/4-inch, with all connection of 2-inch galvanized pipes for human consumption and 1.5x2.5m terrace of red bricks and plastering, including all necessary for operation and control, as per the workmanship and the direction of the supervisor engineer.</t>
  </si>
  <si>
    <t xml:space="preserve">Supply and rehab 3X3X6m iron tank, 4m Hight, including welding and revising the brace and painting 3 layers anti-rust (Zalagon) inside and outside as per workmanship and the direction of the supervisor engineer. </t>
  </si>
  <si>
    <t xml:space="preserve">revise and re-install the well room zinc sheet 4X6m, using the old materials and painting, and revising the flooring with plane concrete as will be directed by DRC engineer. </t>
  </si>
  <si>
    <t>Supply and install rectangular wall (15X10)m, 2m Hight of chicken mesh (chain link 05X05 cm), 3mm grade, as per following specification:
1- columns of painted imported angle bars 2.5-inch, 3mm thickness @ spacing 2m C.C, at least 0.5m and 0.2m welded hock on the bottom must be casted under the ground base on topographic of the land 
2- concrete foundation (40X40X50)cm, mortar mixture 1:3:6 with well water curing for 5days as will be directed by DRC engineer.
3- fixing the chain links with horizontal 6mm painted rebars and welding on the vertical columns and bunding wire. as per attached design and direction of DRC engineer.</t>
  </si>
  <si>
    <t>Number</t>
  </si>
  <si>
    <t>Supply, fabricate and install 80X120cm signboard framed of 2-inch angle bars and 1mm iron plate, the columns of 3mm angle bars casted using 1:2:4 cement mortar, footing of 50X50X60cm, overall Hight of 2m, with printing of DRC and SHF logo and writing on both side as per attached drawing and the director of the site engineer and the workmanship.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</si>
</sst>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s>
  <fonts count="7" x14ac:knownFonts="1">
    <font>
      <sz val="11"/>
      <color theme="1"/>
      <name val="Calibri"/>
      <family val="2"/>
      <scheme val="minor"/>
    </font>
    <font>
      <sz val="11"/>
      <color theme="1"/>
      <name val="Calibri"/>
      <family val="2"/>
      <scheme val="minor"/>
    </font>
    <font>
      <b/>
      <sz val="18"/>
      <color rgb="FF002060"/>
      <name val="Calibri"/>
      <family val="2"/>
      <scheme val="minor"/>
    </font>
    <font>
      <sz val="12"/>
      <color theme="1"/>
      <name val="Calibri"/>
      <family val="2"/>
      <scheme val="minor"/>
    </font>
    <font>
      <b/>
      <sz val="14"/>
      <color rgb="FF002060"/>
      <name val="Calibri"/>
      <family val="2"/>
      <scheme val="minor"/>
    </font>
    <font>
      <sz val="14"/>
      <color rgb="FF002060"/>
      <name val="Calibri"/>
      <family val="2"/>
      <scheme val="minor"/>
    </font>
    <font>
      <sz val="14"/>
      <color rgb="FF002060"/>
      <name val="Calibri"/>
      <family val="2"/>
    </font>
  </fonts>
  <fills count="7">
    <fill>
      <patternFill patternType="none"/>
    </fill>
    <fill>
      <patternFill patternType="gray125"/>
    </fill>
    <fill>
      <patternFill patternType="solid">
        <fgColor theme="2"/>
        <bgColor indexed="64"/>
      </patternFill>
    </fill>
    <fill>
      <patternFill patternType="solid">
        <fgColor theme="5" tint="0.39997558519241921"/>
        <bgColor indexed="64"/>
      </patternFill>
    </fill>
    <fill>
      <patternFill patternType="solid">
        <fgColor rgb="FFC00000"/>
        <bgColor indexed="64"/>
      </patternFill>
    </fill>
    <fill>
      <patternFill patternType="solid">
        <fgColor rgb="FFFFFF00"/>
        <bgColor indexed="64"/>
      </patternFill>
    </fill>
    <fill>
      <patternFill patternType="solid">
        <fgColor theme="8" tint="0.399975585192419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6">
    <xf numFmtId="0" fontId="0" fillId="0" borderId="0" xfId="0"/>
    <xf numFmtId="0" fontId="3" fillId="0" borderId="0" xfId="0" applyFont="1"/>
    <xf numFmtId="0" fontId="4" fillId="2" borderId="4" xfId="1" applyNumberFormat="1" applyFont="1" applyFill="1" applyBorder="1" applyAlignment="1">
      <alignment horizontal="center" vertical="center" wrapText="1"/>
    </xf>
    <xf numFmtId="0" fontId="5" fillId="0" borderId="4" xfId="1" applyNumberFormat="1" applyFont="1" applyBorder="1" applyAlignment="1">
      <alignment horizontal="right" vertical="center" wrapText="1"/>
    </xf>
    <xf numFmtId="0" fontId="5" fillId="0" borderId="4" xfId="0" applyFont="1" applyBorder="1" applyAlignment="1">
      <alignment horizontal="left" vertical="top" wrapText="1"/>
    </xf>
    <xf numFmtId="0" fontId="5" fillId="0" borderId="4" xfId="1" applyNumberFormat="1" applyFont="1" applyBorder="1" applyAlignment="1">
      <alignment horizontal="center" vertical="center" wrapText="1"/>
    </xf>
    <xf numFmtId="0" fontId="5" fillId="0" borderId="4" xfId="0" applyFont="1" applyBorder="1" applyAlignment="1">
      <alignment horizontal="center" vertical="center" wrapText="1"/>
    </xf>
    <xf numFmtId="164" fontId="5" fillId="0" borderId="4" xfId="1" applyNumberFormat="1" applyFont="1" applyBorder="1" applyAlignment="1">
      <alignment vertical="center" wrapText="1"/>
    </xf>
    <xf numFmtId="164" fontId="4" fillId="3" borderId="4" xfId="1" applyNumberFormat="1" applyFont="1" applyFill="1" applyBorder="1" applyAlignment="1">
      <alignment vertical="center" wrapText="1"/>
    </xf>
    <xf numFmtId="164" fontId="4" fillId="4" borderId="4" xfId="1" applyNumberFormat="1" applyFont="1" applyFill="1" applyBorder="1" applyAlignment="1">
      <alignment vertical="center" wrapText="1"/>
    </xf>
    <xf numFmtId="165" fontId="4" fillId="5" borderId="4" xfId="2" applyNumberFormat="1" applyFont="1" applyFill="1" applyBorder="1" applyAlignment="1" applyProtection="1">
      <alignment vertical="center" wrapText="1"/>
    </xf>
    <xf numFmtId="166" fontId="0" fillId="0" borderId="0" xfId="1" applyNumberFormat="1" applyFont="1" applyAlignment="1">
      <alignment horizontal="center" vertical="center"/>
    </xf>
    <xf numFmtId="0" fontId="0" fillId="0" borderId="0" xfId="0" applyAlignment="1">
      <alignment horizontal="center" vertical="center"/>
    </xf>
    <xf numFmtId="0" fontId="5" fillId="0" borderId="4" xfId="1" applyNumberFormat="1" applyFont="1" applyFill="1" applyBorder="1" applyAlignment="1">
      <alignment horizontal="right" vertical="center" wrapText="1"/>
    </xf>
    <xf numFmtId="0" fontId="5" fillId="0" borderId="4" xfId="0" applyFont="1" applyFill="1" applyBorder="1" applyAlignment="1">
      <alignment horizontal="left" vertical="top" wrapText="1"/>
    </xf>
    <xf numFmtId="0" fontId="5" fillId="0" borderId="4" xfId="1"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64" fontId="5" fillId="0" borderId="4" xfId="1" applyNumberFormat="1" applyFont="1" applyFill="1" applyBorder="1" applyAlignment="1">
      <alignment vertical="center" wrapText="1"/>
    </xf>
    <xf numFmtId="0" fontId="0" fillId="0" borderId="0" xfId="0" applyFill="1"/>
    <xf numFmtId="2" fontId="5" fillId="0" borderId="4" xfId="1" applyNumberFormat="1" applyFont="1" applyBorder="1" applyAlignment="1">
      <alignment horizontal="right" vertical="center" wrapText="1"/>
    </xf>
    <xf numFmtId="0" fontId="4" fillId="5" borderId="1" xfId="1" applyNumberFormat="1" applyFont="1" applyFill="1" applyBorder="1" applyAlignment="1" applyProtection="1">
      <alignment horizontal="center" vertical="center" wrapText="1"/>
    </xf>
    <xf numFmtId="0" fontId="4" fillId="5" borderId="2" xfId="1" applyNumberFormat="1" applyFont="1" applyFill="1" applyBorder="1" applyAlignment="1" applyProtection="1">
      <alignment horizontal="center" vertical="center" wrapText="1"/>
    </xf>
    <xf numFmtId="0" fontId="4" fillId="5" borderId="3" xfId="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6" borderId="1" xfId="1" applyNumberFormat="1" applyFont="1" applyFill="1" applyBorder="1" applyAlignment="1">
      <alignment horizontal="left" vertical="center" wrapText="1"/>
    </xf>
    <xf numFmtId="0" fontId="4" fillId="6" borderId="2" xfId="1" applyNumberFormat="1" applyFont="1" applyFill="1" applyBorder="1" applyAlignment="1">
      <alignment horizontal="left" vertical="center" wrapText="1"/>
    </xf>
    <xf numFmtId="0" fontId="4" fillId="6" borderId="3" xfId="1" applyNumberFormat="1" applyFont="1" applyFill="1" applyBorder="1" applyAlignment="1">
      <alignment horizontal="left" vertical="center" wrapText="1"/>
    </xf>
    <xf numFmtId="0" fontId="5" fillId="3" borderId="4" xfId="1" applyNumberFormat="1" applyFont="1" applyFill="1" applyBorder="1" applyAlignment="1">
      <alignment horizontal="center" vertical="center" wrapText="1"/>
    </xf>
    <xf numFmtId="0" fontId="4" fillId="4" borderId="1" xfId="1" applyNumberFormat="1" applyFont="1" applyFill="1" applyBorder="1" applyAlignment="1" applyProtection="1">
      <alignment horizontal="center" vertical="center" wrapText="1"/>
    </xf>
    <xf numFmtId="0" fontId="4" fillId="4" borderId="2" xfId="1" applyNumberFormat="1" applyFont="1" applyFill="1" applyBorder="1" applyAlignment="1" applyProtection="1">
      <alignment horizontal="center" vertical="center" wrapText="1"/>
    </xf>
    <xf numFmtId="0" fontId="4" fillId="4" borderId="3" xfId="1"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172500</xdr:colOff>
      <xdr:row>0</xdr:row>
      <xdr:rowOff>68394</xdr:rowOff>
    </xdr:from>
    <xdr:to>
      <xdr:col>1</xdr:col>
      <xdr:colOff>1259920</xdr:colOff>
      <xdr:row>0</xdr:row>
      <xdr:rowOff>756527</xdr:rowOff>
    </xdr:to>
    <xdr:pic>
      <xdr:nvPicPr>
        <xdr:cNvPr id="2" name="Picture 1">
          <a:extLst>
            <a:ext uri="{FF2B5EF4-FFF2-40B4-BE49-F238E27FC236}">
              <a16:creationId xmlns:a16="http://schemas.microsoft.com/office/drawing/2014/main" id="{D286FEC1-D760-4B7A-BEAF-5C2C00A56CEA}"/>
            </a:ext>
          </a:extLst>
        </xdr:cNvPr>
        <xdr:cNvPicPr>
          <a:picLocks noChangeAspect="1"/>
        </xdr:cNvPicPr>
      </xdr:nvPicPr>
      <xdr:blipFill>
        <a:blip xmlns:r="http://schemas.openxmlformats.org/officeDocument/2006/relationships" r:embed="rId1"/>
        <a:stretch>
          <a:fillRect/>
        </a:stretch>
      </xdr:blipFill>
      <xdr:spPr>
        <a:xfrm>
          <a:off x="172500" y="68394"/>
          <a:ext cx="1512870" cy="688133"/>
        </a:xfrm>
        <a:prstGeom prst="rect">
          <a:avLst/>
        </a:prstGeom>
      </xdr:spPr>
    </xdr:pic>
    <xdr:clientData/>
  </xdr:twoCellAnchor>
  <xdr:twoCellAnchor editAs="oneCell">
    <xdr:from>
      <xdr:col>3</xdr:col>
      <xdr:colOff>530000</xdr:colOff>
      <xdr:row>0</xdr:row>
      <xdr:rowOff>170000</xdr:rowOff>
    </xdr:from>
    <xdr:to>
      <xdr:col>5</xdr:col>
      <xdr:colOff>945758</xdr:colOff>
      <xdr:row>0</xdr:row>
      <xdr:rowOff>657722</xdr:rowOff>
    </xdr:to>
    <xdr:pic>
      <xdr:nvPicPr>
        <xdr:cNvPr id="3" name="Picture 2">
          <a:extLst>
            <a:ext uri="{FF2B5EF4-FFF2-40B4-BE49-F238E27FC236}">
              <a16:creationId xmlns:a16="http://schemas.microsoft.com/office/drawing/2014/main" id="{2E59BD39-1172-4D6F-910B-D34D846D9084}"/>
            </a:ext>
          </a:extLst>
        </xdr:cNvPr>
        <xdr:cNvPicPr>
          <a:picLocks noChangeAspect="1"/>
        </xdr:cNvPicPr>
      </xdr:nvPicPr>
      <xdr:blipFill>
        <a:blip xmlns:r="http://schemas.openxmlformats.org/officeDocument/2006/relationships" r:embed="rId2"/>
        <a:stretch>
          <a:fillRect/>
        </a:stretch>
      </xdr:blipFill>
      <xdr:spPr>
        <a:xfrm>
          <a:off x="6848250" y="170000"/>
          <a:ext cx="2003258" cy="487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172500</xdr:colOff>
      <xdr:row>0</xdr:row>
      <xdr:rowOff>68394</xdr:rowOff>
    </xdr:from>
    <xdr:to>
      <xdr:col>1</xdr:col>
      <xdr:colOff>1259920</xdr:colOff>
      <xdr:row>0</xdr:row>
      <xdr:rowOff>756527</xdr:rowOff>
    </xdr:to>
    <xdr:pic>
      <xdr:nvPicPr>
        <xdr:cNvPr id="2" name="Picture 1">
          <a:extLst>
            <a:ext uri="{FF2B5EF4-FFF2-40B4-BE49-F238E27FC236}">
              <a16:creationId xmlns:a16="http://schemas.microsoft.com/office/drawing/2014/main" id="{048BFD2E-915C-425D-B05F-9A09DEF241DB}"/>
            </a:ext>
          </a:extLst>
        </xdr:cNvPr>
        <xdr:cNvPicPr>
          <a:picLocks noChangeAspect="1"/>
        </xdr:cNvPicPr>
      </xdr:nvPicPr>
      <xdr:blipFill>
        <a:blip xmlns:r="http://schemas.openxmlformats.org/officeDocument/2006/relationships" r:embed="rId1"/>
        <a:stretch>
          <a:fillRect/>
        </a:stretch>
      </xdr:blipFill>
      <xdr:spPr>
        <a:xfrm>
          <a:off x="172500" y="68394"/>
          <a:ext cx="1512870" cy="688133"/>
        </a:xfrm>
        <a:prstGeom prst="rect">
          <a:avLst/>
        </a:prstGeom>
      </xdr:spPr>
    </xdr:pic>
    <xdr:clientData/>
  </xdr:twoCellAnchor>
  <xdr:twoCellAnchor editAs="oneCell">
    <xdr:from>
      <xdr:col>3</xdr:col>
      <xdr:colOff>502092</xdr:colOff>
      <xdr:row>0</xdr:row>
      <xdr:rowOff>167364</xdr:rowOff>
    </xdr:from>
    <xdr:to>
      <xdr:col>5</xdr:col>
      <xdr:colOff>927734</xdr:colOff>
      <xdr:row>0</xdr:row>
      <xdr:rowOff>655086</xdr:rowOff>
    </xdr:to>
    <xdr:pic>
      <xdr:nvPicPr>
        <xdr:cNvPr id="3" name="Picture 2">
          <a:extLst>
            <a:ext uri="{FF2B5EF4-FFF2-40B4-BE49-F238E27FC236}">
              <a16:creationId xmlns:a16="http://schemas.microsoft.com/office/drawing/2014/main" id="{B402801D-F323-4525-AA57-6FFE65B5C8F5}"/>
            </a:ext>
          </a:extLst>
        </xdr:cNvPr>
        <xdr:cNvPicPr>
          <a:picLocks noChangeAspect="1"/>
        </xdr:cNvPicPr>
      </xdr:nvPicPr>
      <xdr:blipFill>
        <a:blip xmlns:r="http://schemas.openxmlformats.org/officeDocument/2006/relationships" r:embed="rId2"/>
        <a:stretch>
          <a:fillRect/>
        </a:stretch>
      </xdr:blipFill>
      <xdr:spPr>
        <a:xfrm>
          <a:off x="6820342" y="167364"/>
          <a:ext cx="2006792" cy="4877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172500</xdr:colOff>
      <xdr:row>0</xdr:row>
      <xdr:rowOff>68394</xdr:rowOff>
    </xdr:from>
    <xdr:to>
      <xdr:col>1</xdr:col>
      <xdr:colOff>1274031</xdr:colOff>
      <xdr:row>0</xdr:row>
      <xdr:rowOff>756527</xdr:rowOff>
    </xdr:to>
    <xdr:pic>
      <xdr:nvPicPr>
        <xdr:cNvPr id="2" name="Picture 1">
          <a:extLst>
            <a:ext uri="{FF2B5EF4-FFF2-40B4-BE49-F238E27FC236}">
              <a16:creationId xmlns:a16="http://schemas.microsoft.com/office/drawing/2014/main" id="{5DFBD5B6-399B-49FA-AFE3-C91F9D943D73}"/>
            </a:ext>
          </a:extLst>
        </xdr:cNvPr>
        <xdr:cNvPicPr>
          <a:picLocks noChangeAspect="1"/>
        </xdr:cNvPicPr>
      </xdr:nvPicPr>
      <xdr:blipFill>
        <a:blip xmlns:r="http://schemas.openxmlformats.org/officeDocument/2006/relationships" r:embed="rId1"/>
        <a:stretch>
          <a:fillRect/>
        </a:stretch>
      </xdr:blipFill>
      <xdr:spPr>
        <a:xfrm>
          <a:off x="172500" y="68394"/>
          <a:ext cx="1507931" cy="688133"/>
        </a:xfrm>
        <a:prstGeom prst="rect">
          <a:avLst/>
        </a:prstGeom>
      </xdr:spPr>
    </xdr:pic>
    <xdr:clientData/>
  </xdr:twoCellAnchor>
  <xdr:twoCellAnchor editAs="oneCell">
    <xdr:from>
      <xdr:col>3</xdr:col>
      <xdr:colOff>392358</xdr:colOff>
      <xdr:row>0</xdr:row>
      <xdr:rowOff>175529</xdr:rowOff>
    </xdr:from>
    <xdr:to>
      <xdr:col>5</xdr:col>
      <xdr:colOff>818360</xdr:colOff>
      <xdr:row>0</xdr:row>
      <xdr:rowOff>663251</xdr:rowOff>
    </xdr:to>
    <xdr:pic>
      <xdr:nvPicPr>
        <xdr:cNvPr id="3" name="Picture 2">
          <a:extLst>
            <a:ext uri="{FF2B5EF4-FFF2-40B4-BE49-F238E27FC236}">
              <a16:creationId xmlns:a16="http://schemas.microsoft.com/office/drawing/2014/main" id="{D6AC7CF8-BD54-492D-85C8-EA0DA2EEA286}"/>
            </a:ext>
          </a:extLst>
        </xdr:cNvPr>
        <xdr:cNvPicPr>
          <a:picLocks noChangeAspect="1"/>
        </xdr:cNvPicPr>
      </xdr:nvPicPr>
      <xdr:blipFill>
        <a:blip xmlns:r="http://schemas.openxmlformats.org/officeDocument/2006/relationships" r:embed="rId2"/>
        <a:stretch>
          <a:fillRect/>
        </a:stretch>
      </xdr:blipFill>
      <xdr:spPr>
        <a:xfrm>
          <a:off x="6780458" y="175529"/>
          <a:ext cx="2007152" cy="487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111353</xdr:colOff>
      <xdr:row>0</xdr:row>
      <xdr:rowOff>85025</xdr:rowOff>
    </xdr:from>
    <xdr:to>
      <xdr:col>1</xdr:col>
      <xdr:colOff>1203023</xdr:colOff>
      <xdr:row>0</xdr:row>
      <xdr:rowOff>761729</xdr:rowOff>
    </xdr:to>
    <xdr:pic>
      <xdr:nvPicPr>
        <xdr:cNvPr id="2" name="Picture 1">
          <a:extLst>
            <a:ext uri="{FF2B5EF4-FFF2-40B4-BE49-F238E27FC236}">
              <a16:creationId xmlns:a16="http://schemas.microsoft.com/office/drawing/2014/main" id="{4B037A3F-8B34-4F81-B244-B9B7A0F81640}"/>
            </a:ext>
          </a:extLst>
        </xdr:cNvPr>
        <xdr:cNvPicPr>
          <a:picLocks noChangeAspect="1"/>
        </xdr:cNvPicPr>
      </xdr:nvPicPr>
      <xdr:blipFill>
        <a:blip xmlns:r="http://schemas.openxmlformats.org/officeDocument/2006/relationships" r:embed="rId1"/>
        <a:stretch>
          <a:fillRect/>
        </a:stretch>
      </xdr:blipFill>
      <xdr:spPr>
        <a:xfrm>
          <a:off x="111353" y="85025"/>
          <a:ext cx="1498070" cy="676704"/>
        </a:xfrm>
        <a:prstGeom prst="rect">
          <a:avLst/>
        </a:prstGeom>
      </xdr:spPr>
    </xdr:pic>
    <xdr:clientData/>
  </xdr:twoCellAnchor>
  <xdr:twoCellAnchor editAs="oneCell">
    <xdr:from>
      <xdr:col>2</xdr:col>
      <xdr:colOff>741722</xdr:colOff>
      <xdr:row>0</xdr:row>
      <xdr:rowOff>122730</xdr:rowOff>
    </xdr:from>
    <xdr:to>
      <xdr:col>5</xdr:col>
      <xdr:colOff>739593</xdr:colOff>
      <xdr:row>0</xdr:row>
      <xdr:rowOff>720378</xdr:rowOff>
    </xdr:to>
    <xdr:pic>
      <xdr:nvPicPr>
        <xdr:cNvPr id="3" name="Picture 2">
          <a:extLst>
            <a:ext uri="{FF2B5EF4-FFF2-40B4-BE49-F238E27FC236}">
              <a16:creationId xmlns:a16="http://schemas.microsoft.com/office/drawing/2014/main" id="{17FD9507-F0A7-4B72-BB6C-050CB5059299}"/>
            </a:ext>
          </a:extLst>
        </xdr:cNvPr>
        <xdr:cNvPicPr>
          <a:picLocks noChangeAspect="1"/>
        </xdr:cNvPicPr>
      </xdr:nvPicPr>
      <xdr:blipFill>
        <a:blip xmlns:r="http://schemas.openxmlformats.org/officeDocument/2006/relationships" r:embed="rId2"/>
        <a:stretch>
          <a:fillRect/>
        </a:stretch>
      </xdr:blipFill>
      <xdr:spPr>
        <a:xfrm>
          <a:off x="6259872" y="122730"/>
          <a:ext cx="2455321" cy="5976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BE725-7FED-44E7-8CF8-A106140FCAF8}">
  <sheetPr>
    <pageSetUpPr fitToPage="1"/>
  </sheetPr>
  <dimension ref="A1:F22"/>
  <sheetViews>
    <sheetView view="pageBreakPreview" topLeftCell="A12" zoomScale="60" zoomScaleNormal="92" workbookViewId="0">
      <selection activeCell="E16" sqref="E16:E19"/>
    </sheetView>
  </sheetViews>
  <sheetFormatPr defaultColWidth="8.7265625" defaultRowHeight="14.5" x14ac:dyDescent="0.35"/>
  <cols>
    <col min="1" max="1" width="6.08984375" style="11" bestFit="1" customWidth="1"/>
    <col min="2" max="2" width="73.1796875" customWidth="1"/>
    <col min="3" max="3" width="11.1796875" style="12" bestFit="1" customWidth="1"/>
    <col min="4" max="4" width="10.36328125" style="12" customWidth="1"/>
    <col min="5" max="5" width="12.36328125" style="12" bestFit="1" customWidth="1"/>
    <col min="6" max="6" width="13.7265625" style="12" bestFit="1" customWidth="1"/>
    <col min="8" max="8" width="11.54296875" bestFit="1" customWidth="1"/>
  </cols>
  <sheetData>
    <row r="1" spans="1:6" s="1" customFormat="1" ht="66" customHeight="1" x14ac:dyDescent="0.35">
      <c r="A1" s="23" t="s">
        <v>38</v>
      </c>
      <c r="B1" s="24"/>
      <c r="C1" s="24"/>
      <c r="D1" s="24"/>
      <c r="E1" s="24"/>
      <c r="F1" s="25"/>
    </row>
    <row r="2" spans="1:6" s="1" customFormat="1" ht="16.5" customHeight="1" x14ac:dyDescent="0.35">
      <c r="A2" s="2" t="s">
        <v>1</v>
      </c>
      <c r="B2" s="2" t="s">
        <v>2</v>
      </c>
      <c r="C2" s="2" t="s">
        <v>3</v>
      </c>
      <c r="D2" s="2" t="s">
        <v>4</v>
      </c>
      <c r="E2" s="2" t="s">
        <v>5</v>
      </c>
      <c r="F2" s="2" t="s">
        <v>6</v>
      </c>
    </row>
    <row r="3" spans="1:6" s="1" customFormat="1" ht="18.5" x14ac:dyDescent="0.35">
      <c r="A3" s="26" t="s">
        <v>16</v>
      </c>
      <c r="B3" s="27"/>
      <c r="C3" s="27"/>
      <c r="D3" s="27"/>
      <c r="E3" s="27"/>
      <c r="F3" s="28"/>
    </row>
    <row r="4" spans="1:6" s="1" customFormat="1" ht="166.5" x14ac:dyDescent="0.35">
      <c r="A4" s="3">
        <v>1.1000000000000001</v>
      </c>
      <c r="B4" s="4" t="s">
        <v>39</v>
      </c>
      <c r="C4" s="5" t="s">
        <v>18</v>
      </c>
      <c r="D4" s="6">
        <v>1</v>
      </c>
      <c r="E4" s="7"/>
      <c r="F4" s="7">
        <f>E4*D4*1.5</f>
        <v>0</v>
      </c>
    </row>
    <row r="5" spans="1:6" s="1" customFormat="1" ht="55.5" x14ac:dyDescent="0.35">
      <c r="A5" s="3">
        <v>1.2</v>
      </c>
      <c r="B5" s="4" t="s">
        <v>19</v>
      </c>
      <c r="C5" s="5" t="s">
        <v>18</v>
      </c>
      <c r="D5" s="6">
        <v>40</v>
      </c>
      <c r="E5" s="7"/>
      <c r="F5" s="7">
        <f t="shared" ref="F5:F13" si="0">E5*D5*1.5</f>
        <v>0</v>
      </c>
    </row>
    <row r="6" spans="1:6" ht="18.5" x14ac:dyDescent="0.35">
      <c r="A6" s="3">
        <v>1.3</v>
      </c>
      <c r="B6" s="4" t="s">
        <v>20</v>
      </c>
      <c r="C6" s="5" t="s">
        <v>21</v>
      </c>
      <c r="D6" s="6">
        <v>150</v>
      </c>
      <c r="E6" s="7"/>
      <c r="F6" s="7">
        <f t="shared" si="0"/>
        <v>0</v>
      </c>
    </row>
    <row r="7" spans="1:6" s="18" customFormat="1" ht="37" x14ac:dyDescent="0.35">
      <c r="A7" s="13">
        <v>1.4</v>
      </c>
      <c r="B7" s="14" t="s">
        <v>22</v>
      </c>
      <c r="C7" s="15" t="s">
        <v>23</v>
      </c>
      <c r="D7" s="16">
        <v>2</v>
      </c>
      <c r="E7" s="17"/>
      <c r="F7" s="7">
        <f t="shared" si="0"/>
        <v>0</v>
      </c>
    </row>
    <row r="8" spans="1:6" ht="111" x14ac:dyDescent="0.35">
      <c r="A8" s="3">
        <v>1.5</v>
      </c>
      <c r="B8" s="4" t="s">
        <v>24</v>
      </c>
      <c r="C8" s="5" t="s">
        <v>8</v>
      </c>
      <c r="D8" s="6">
        <v>1</v>
      </c>
      <c r="E8" s="7"/>
      <c r="F8" s="7">
        <f t="shared" si="0"/>
        <v>0</v>
      </c>
    </row>
    <row r="9" spans="1:6" ht="74" x14ac:dyDescent="0.35">
      <c r="A9" s="3">
        <v>1.6</v>
      </c>
      <c r="B9" s="4" t="s">
        <v>40</v>
      </c>
      <c r="C9" s="5" t="s">
        <v>21</v>
      </c>
      <c r="D9" s="6">
        <v>30</v>
      </c>
      <c r="E9" s="7"/>
      <c r="F9" s="7">
        <f t="shared" si="0"/>
        <v>0</v>
      </c>
    </row>
    <row r="10" spans="1:6" ht="92.5" x14ac:dyDescent="0.35">
      <c r="A10" s="3">
        <v>1.7</v>
      </c>
      <c r="B10" s="4" t="s">
        <v>26</v>
      </c>
      <c r="C10" s="5" t="s">
        <v>8</v>
      </c>
      <c r="D10" s="6">
        <v>1</v>
      </c>
      <c r="E10" s="7"/>
      <c r="F10" s="7">
        <f t="shared" si="0"/>
        <v>0</v>
      </c>
    </row>
    <row r="11" spans="1:6" ht="92.5" x14ac:dyDescent="0.35">
      <c r="A11" s="3">
        <v>1.8</v>
      </c>
      <c r="B11" s="4" t="s">
        <v>41</v>
      </c>
      <c r="C11" s="5" t="s">
        <v>18</v>
      </c>
      <c r="D11" s="6">
        <v>1</v>
      </c>
      <c r="E11" s="7"/>
      <c r="F11" s="7">
        <f t="shared" si="0"/>
        <v>0</v>
      </c>
    </row>
    <row r="12" spans="1:6" ht="92.5" x14ac:dyDescent="0.35">
      <c r="A12" s="3">
        <v>1.9</v>
      </c>
      <c r="B12" s="4" t="s">
        <v>42</v>
      </c>
      <c r="C12" s="5" t="s">
        <v>8</v>
      </c>
      <c r="D12" s="6">
        <v>1</v>
      </c>
      <c r="E12" s="7"/>
      <c r="F12" s="7">
        <f t="shared" si="0"/>
        <v>0</v>
      </c>
    </row>
    <row r="13" spans="1:6" ht="74" x14ac:dyDescent="0.35">
      <c r="A13" s="19">
        <v>1.1000000000000001</v>
      </c>
      <c r="B13" s="4" t="s">
        <v>43</v>
      </c>
      <c r="C13" s="5" t="s">
        <v>8</v>
      </c>
      <c r="D13" s="6">
        <v>1</v>
      </c>
      <c r="E13" s="7"/>
      <c r="F13" s="7">
        <f t="shared" si="0"/>
        <v>0</v>
      </c>
    </row>
    <row r="14" spans="1:6" ht="18.5" x14ac:dyDescent="0.35">
      <c r="A14" s="29" t="s">
        <v>28</v>
      </c>
      <c r="B14" s="29"/>
      <c r="C14" s="29"/>
      <c r="D14" s="29"/>
      <c r="E14" s="29"/>
      <c r="F14" s="8">
        <f>SUM(F4:F13)</f>
        <v>0</v>
      </c>
    </row>
    <row r="15" spans="1:6" ht="18.5" x14ac:dyDescent="0.35">
      <c r="A15" s="26" t="s">
        <v>29</v>
      </c>
      <c r="B15" s="27"/>
      <c r="C15" s="27"/>
      <c r="D15" s="27"/>
      <c r="E15" s="27"/>
      <c r="F15" s="28"/>
    </row>
    <row r="16" spans="1:6" ht="55.5" x14ac:dyDescent="0.35">
      <c r="A16" s="3">
        <v>2.1</v>
      </c>
      <c r="B16" s="4" t="s">
        <v>44</v>
      </c>
      <c r="C16" s="5" t="s">
        <v>8</v>
      </c>
      <c r="D16" s="6">
        <v>1</v>
      </c>
      <c r="E16" s="7"/>
      <c r="F16" s="7">
        <f>E16*D16*1.5</f>
        <v>0</v>
      </c>
    </row>
    <row r="17" spans="1:6" ht="206.5" customHeight="1" x14ac:dyDescent="0.35">
      <c r="A17" s="3">
        <v>2.2000000000000002</v>
      </c>
      <c r="B17" s="4" t="s">
        <v>45</v>
      </c>
      <c r="C17" s="5" t="s">
        <v>21</v>
      </c>
      <c r="D17" s="6">
        <v>50</v>
      </c>
      <c r="E17" s="7"/>
      <c r="F17" s="7">
        <f t="shared" ref="F17:F19" si="1">E17*D17*1.5</f>
        <v>0</v>
      </c>
    </row>
    <row r="18" spans="1:6" ht="111" x14ac:dyDescent="0.35">
      <c r="A18" s="3">
        <v>2.2999999999999998</v>
      </c>
      <c r="B18" s="4" t="s">
        <v>35</v>
      </c>
      <c r="C18" s="5" t="s">
        <v>46</v>
      </c>
      <c r="D18" s="6">
        <v>1</v>
      </c>
      <c r="E18" s="7"/>
      <c r="F18" s="7">
        <f t="shared" si="1"/>
        <v>0</v>
      </c>
    </row>
    <row r="19" spans="1:6" ht="111" x14ac:dyDescent="0.35">
      <c r="A19" s="3">
        <v>2.4</v>
      </c>
      <c r="B19" s="4" t="s">
        <v>47</v>
      </c>
      <c r="C19" s="5" t="s">
        <v>18</v>
      </c>
      <c r="D19" s="6">
        <v>1</v>
      </c>
      <c r="E19" s="7"/>
      <c r="F19" s="7">
        <f t="shared" si="1"/>
        <v>0</v>
      </c>
    </row>
    <row r="20" spans="1:6" ht="18.5" x14ac:dyDescent="0.35">
      <c r="A20" s="29" t="s">
        <v>10</v>
      </c>
      <c r="B20" s="29"/>
      <c r="C20" s="29"/>
      <c r="D20" s="29"/>
      <c r="E20" s="29"/>
      <c r="F20" s="8">
        <f>SUM(F16:F19)</f>
        <v>0</v>
      </c>
    </row>
    <row r="21" spans="1:6" ht="18.5" x14ac:dyDescent="0.35">
      <c r="A21" s="30" t="s">
        <v>11</v>
      </c>
      <c r="B21" s="31"/>
      <c r="C21" s="31"/>
      <c r="D21" s="31"/>
      <c r="E21" s="32"/>
      <c r="F21" s="9">
        <f>F14+F20</f>
        <v>0</v>
      </c>
    </row>
    <row r="22" spans="1:6" ht="18.5" x14ac:dyDescent="0.35">
      <c r="A22" s="20" t="s">
        <v>12</v>
      </c>
      <c r="B22" s="21"/>
      <c r="C22" s="21"/>
      <c r="D22" s="21"/>
      <c r="E22" s="22"/>
      <c r="F22" s="10">
        <f>F21/1988</f>
        <v>0</v>
      </c>
    </row>
  </sheetData>
  <mergeCells count="7">
    <mergeCell ref="A22:E22"/>
    <mergeCell ref="A1:F1"/>
    <mergeCell ref="A3:F3"/>
    <mergeCell ref="A14:E14"/>
    <mergeCell ref="A15:F15"/>
    <mergeCell ref="A20:E20"/>
    <mergeCell ref="A21:E21"/>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ED60-E249-4AF4-A393-253960D9F8B8}">
  <sheetPr>
    <pageSetUpPr fitToPage="1"/>
  </sheetPr>
  <dimension ref="A1:F22"/>
  <sheetViews>
    <sheetView tabSelected="1" view="pageBreakPreview" zoomScale="70" zoomScaleNormal="90" zoomScaleSheetLayoutView="70" workbookViewId="0">
      <selection activeCell="O3" sqref="O3"/>
    </sheetView>
  </sheetViews>
  <sheetFormatPr defaultColWidth="8.7265625" defaultRowHeight="14.5" x14ac:dyDescent="0.35"/>
  <cols>
    <col min="1" max="1" width="6.08984375" style="11" bestFit="1" customWidth="1"/>
    <col min="2" max="2" width="73.1796875" customWidth="1"/>
    <col min="3" max="3" width="11.1796875" style="12" bestFit="1" customWidth="1"/>
    <col min="4" max="4" width="10.36328125" style="12" bestFit="1" customWidth="1"/>
    <col min="5" max="5" width="12.26953125" style="12" bestFit="1" customWidth="1"/>
    <col min="6" max="6" width="13.6328125" style="12" bestFit="1" customWidth="1"/>
    <col min="8" max="8" width="11.54296875" bestFit="1" customWidth="1"/>
  </cols>
  <sheetData>
    <row r="1" spans="1:6" s="1" customFormat="1" ht="66" customHeight="1" x14ac:dyDescent="0.35">
      <c r="A1" s="23" t="s">
        <v>15</v>
      </c>
      <c r="B1" s="24"/>
      <c r="C1" s="24"/>
      <c r="D1" s="24"/>
      <c r="E1" s="24"/>
      <c r="F1" s="25"/>
    </row>
    <row r="2" spans="1:6" s="1" customFormat="1" ht="16.5" customHeight="1" x14ac:dyDescent="0.35">
      <c r="A2" s="2" t="s">
        <v>1</v>
      </c>
      <c r="B2" s="2" t="s">
        <v>2</v>
      </c>
      <c r="C2" s="2" t="s">
        <v>3</v>
      </c>
      <c r="D2" s="2" t="s">
        <v>4</v>
      </c>
      <c r="E2" s="2" t="s">
        <v>5</v>
      </c>
      <c r="F2" s="2" t="s">
        <v>6</v>
      </c>
    </row>
    <row r="3" spans="1:6" s="1" customFormat="1" ht="18.5" x14ac:dyDescent="0.35">
      <c r="A3" s="26" t="s">
        <v>16</v>
      </c>
      <c r="B3" s="27"/>
      <c r="C3" s="27"/>
      <c r="D3" s="27"/>
      <c r="E3" s="27"/>
      <c r="F3" s="28"/>
    </row>
    <row r="4" spans="1:6" s="1" customFormat="1" ht="148" x14ac:dyDescent="0.35">
      <c r="A4" s="3">
        <v>1.1000000000000001</v>
      </c>
      <c r="B4" s="4" t="s">
        <v>17</v>
      </c>
      <c r="C4" s="5" t="s">
        <v>18</v>
      </c>
      <c r="D4" s="6">
        <v>1</v>
      </c>
      <c r="E4" s="7"/>
      <c r="F4" s="7">
        <f>E4*D4*1.5</f>
        <v>0</v>
      </c>
    </row>
    <row r="5" spans="1:6" s="1" customFormat="1" ht="55.5" x14ac:dyDescent="0.35">
      <c r="A5" s="3">
        <v>1.2</v>
      </c>
      <c r="B5" s="4" t="s">
        <v>19</v>
      </c>
      <c r="C5" s="5" t="s">
        <v>18</v>
      </c>
      <c r="D5" s="6">
        <v>42</v>
      </c>
      <c r="E5" s="7"/>
      <c r="F5" s="7">
        <f t="shared" ref="F5:F11" si="0">E5*D5*1.5</f>
        <v>0</v>
      </c>
    </row>
    <row r="6" spans="1:6" ht="18.5" x14ac:dyDescent="0.35">
      <c r="A6" s="3">
        <v>1.3</v>
      </c>
      <c r="B6" s="4" t="s">
        <v>20</v>
      </c>
      <c r="C6" s="5" t="s">
        <v>21</v>
      </c>
      <c r="D6" s="6">
        <v>180</v>
      </c>
      <c r="E6" s="7"/>
      <c r="F6" s="7">
        <f t="shared" si="0"/>
        <v>0</v>
      </c>
    </row>
    <row r="7" spans="1:6" s="18" customFormat="1" ht="37" x14ac:dyDescent="0.35">
      <c r="A7" s="13">
        <v>1.4</v>
      </c>
      <c r="B7" s="14" t="s">
        <v>22</v>
      </c>
      <c r="C7" s="15" t="s">
        <v>23</v>
      </c>
      <c r="D7" s="16">
        <v>2</v>
      </c>
      <c r="E7" s="17"/>
      <c r="F7" s="7">
        <f t="shared" si="0"/>
        <v>0</v>
      </c>
    </row>
    <row r="8" spans="1:6" ht="111" x14ac:dyDescent="0.35">
      <c r="A8" s="3">
        <v>1.5</v>
      </c>
      <c r="B8" s="4" t="s">
        <v>24</v>
      </c>
      <c r="C8" s="5" t="s">
        <v>8</v>
      </c>
      <c r="D8" s="6">
        <v>1</v>
      </c>
      <c r="E8" s="7"/>
      <c r="F8" s="7">
        <f t="shared" si="0"/>
        <v>0</v>
      </c>
    </row>
    <row r="9" spans="1:6" ht="74" x14ac:dyDescent="0.35">
      <c r="A9" s="3">
        <v>1.6</v>
      </c>
      <c r="B9" s="4" t="s">
        <v>25</v>
      </c>
      <c r="C9" s="5" t="s">
        <v>21</v>
      </c>
      <c r="D9" s="6">
        <v>25</v>
      </c>
      <c r="E9" s="7"/>
      <c r="F9" s="7">
        <f t="shared" si="0"/>
        <v>0</v>
      </c>
    </row>
    <row r="10" spans="1:6" ht="92.5" x14ac:dyDescent="0.35">
      <c r="A10" s="3">
        <v>1.7</v>
      </c>
      <c r="B10" s="4" t="s">
        <v>26</v>
      </c>
      <c r="C10" s="5" t="s">
        <v>8</v>
      </c>
      <c r="D10" s="6">
        <v>1</v>
      </c>
      <c r="E10" s="7"/>
      <c r="F10" s="7">
        <f t="shared" si="0"/>
        <v>0</v>
      </c>
    </row>
    <row r="11" spans="1:6" ht="18.5" x14ac:dyDescent="0.35">
      <c r="A11" s="3">
        <v>1.8</v>
      </c>
      <c r="B11" s="4" t="s">
        <v>27</v>
      </c>
      <c r="C11" s="5" t="s">
        <v>21</v>
      </c>
      <c r="D11" s="6">
        <v>8</v>
      </c>
      <c r="E11" s="7"/>
      <c r="F11" s="7">
        <f t="shared" si="0"/>
        <v>0</v>
      </c>
    </row>
    <row r="12" spans="1:6" ht="18.5" x14ac:dyDescent="0.35">
      <c r="A12" s="29" t="s">
        <v>28</v>
      </c>
      <c r="B12" s="29"/>
      <c r="C12" s="29"/>
      <c r="D12" s="29"/>
      <c r="E12" s="29"/>
      <c r="F12" s="8">
        <f>SUM(F4:F11)</f>
        <v>0</v>
      </c>
    </row>
    <row r="13" spans="1:6" ht="18.5" x14ac:dyDescent="0.35">
      <c r="A13" s="26" t="s">
        <v>29</v>
      </c>
      <c r="B13" s="27"/>
      <c r="C13" s="27"/>
      <c r="D13" s="27"/>
      <c r="E13" s="27"/>
      <c r="F13" s="28"/>
    </row>
    <row r="14" spans="1:6" ht="37" x14ac:dyDescent="0.35">
      <c r="A14" s="3">
        <v>2.1</v>
      </c>
      <c r="B14" s="4" t="s">
        <v>30</v>
      </c>
      <c r="C14" s="5" t="s">
        <v>18</v>
      </c>
      <c r="D14" s="6">
        <v>10</v>
      </c>
      <c r="E14" s="7"/>
      <c r="F14" s="7">
        <f>E14*D14*1.5</f>
        <v>0</v>
      </c>
    </row>
    <row r="15" spans="1:6" ht="37" x14ac:dyDescent="0.35">
      <c r="A15" s="3">
        <v>2.2000000000000002</v>
      </c>
      <c r="B15" s="4" t="s">
        <v>31</v>
      </c>
      <c r="C15" s="5" t="s">
        <v>32</v>
      </c>
      <c r="D15" s="6">
        <v>120</v>
      </c>
      <c r="E15" s="7"/>
      <c r="F15" s="7">
        <f t="shared" ref="F15:F19" si="1">E15*D15*1.5</f>
        <v>0</v>
      </c>
    </row>
    <row r="16" spans="1:6" ht="55.5" x14ac:dyDescent="0.35">
      <c r="A16" s="3">
        <v>2.2999999999999998</v>
      </c>
      <c r="B16" s="4" t="s">
        <v>33</v>
      </c>
      <c r="C16" s="5" t="s">
        <v>32</v>
      </c>
      <c r="D16" s="6">
        <v>24</v>
      </c>
      <c r="E16" s="7"/>
      <c r="F16" s="7">
        <f t="shared" si="1"/>
        <v>0</v>
      </c>
    </row>
    <row r="17" spans="1:6" ht="206.5" customHeight="1" x14ac:dyDescent="0.35">
      <c r="A17" s="3">
        <v>2.4</v>
      </c>
      <c r="B17" s="4" t="s">
        <v>34</v>
      </c>
      <c r="C17" s="5" t="s">
        <v>21</v>
      </c>
      <c r="D17" s="6">
        <v>58</v>
      </c>
      <c r="E17" s="7"/>
      <c r="F17" s="7">
        <f t="shared" si="1"/>
        <v>0</v>
      </c>
    </row>
    <row r="18" spans="1:6" ht="111" x14ac:dyDescent="0.35">
      <c r="A18" s="3">
        <v>2.5</v>
      </c>
      <c r="B18" s="4" t="s">
        <v>35</v>
      </c>
      <c r="C18" s="5" t="s">
        <v>36</v>
      </c>
      <c r="D18" s="6">
        <v>1</v>
      </c>
      <c r="E18" s="7"/>
      <c r="F18" s="7">
        <f t="shared" si="1"/>
        <v>0</v>
      </c>
    </row>
    <row r="19" spans="1:6" ht="111" x14ac:dyDescent="0.35">
      <c r="A19" s="3">
        <v>2.6</v>
      </c>
      <c r="B19" s="4" t="s">
        <v>37</v>
      </c>
      <c r="C19" s="5" t="s">
        <v>18</v>
      </c>
      <c r="D19" s="6">
        <v>1</v>
      </c>
      <c r="E19" s="7"/>
      <c r="F19" s="7">
        <f t="shared" si="1"/>
        <v>0</v>
      </c>
    </row>
    <row r="20" spans="1:6" ht="18.5" x14ac:dyDescent="0.35">
      <c r="A20" s="29" t="s">
        <v>10</v>
      </c>
      <c r="B20" s="29"/>
      <c r="C20" s="29"/>
      <c r="D20" s="29"/>
      <c r="E20" s="29"/>
      <c r="F20" s="8">
        <f>SUM(F14:F19)</f>
        <v>0</v>
      </c>
    </row>
    <row r="21" spans="1:6" ht="18.5" x14ac:dyDescent="0.35">
      <c r="A21" s="30" t="s">
        <v>11</v>
      </c>
      <c r="B21" s="31"/>
      <c r="C21" s="31"/>
      <c r="D21" s="31"/>
      <c r="E21" s="32"/>
      <c r="F21" s="9">
        <f>F12+F20</f>
        <v>0</v>
      </c>
    </row>
    <row r="22" spans="1:6" ht="18.5" x14ac:dyDescent="0.35">
      <c r="A22" s="20" t="s">
        <v>12</v>
      </c>
      <c r="B22" s="21"/>
      <c r="C22" s="21"/>
      <c r="D22" s="21"/>
      <c r="E22" s="22"/>
      <c r="F22" s="10">
        <f>F21/1988</f>
        <v>0</v>
      </c>
    </row>
  </sheetData>
  <mergeCells count="7">
    <mergeCell ref="A22:E22"/>
    <mergeCell ref="A1:F1"/>
    <mergeCell ref="A3:F3"/>
    <mergeCell ref="A12:E12"/>
    <mergeCell ref="A13:F13"/>
    <mergeCell ref="A20:E20"/>
    <mergeCell ref="A21:E21"/>
  </mergeCell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527C-6D93-4C4A-BC70-6DEF1E32891F}">
  <sheetPr>
    <pageSetUpPr fitToPage="1"/>
  </sheetPr>
  <dimension ref="A1:F7"/>
  <sheetViews>
    <sheetView view="pageBreakPreview" zoomScale="60" zoomScaleNormal="90" workbookViewId="0">
      <selection activeCell="E5" sqref="E3:E5"/>
    </sheetView>
  </sheetViews>
  <sheetFormatPr defaultColWidth="8.7265625" defaultRowHeight="14.5" x14ac:dyDescent="0.35"/>
  <cols>
    <col min="1" max="1" width="5.81640625" style="11" bestFit="1" customWidth="1"/>
    <col min="2" max="2" width="73.1796875" customWidth="1"/>
    <col min="3" max="3" width="12.453125" style="12" customWidth="1"/>
    <col min="4" max="4" width="10.36328125" style="12" bestFit="1" customWidth="1"/>
    <col min="5" max="6" width="12.26953125" style="12" bestFit="1" customWidth="1"/>
    <col min="8" max="8" width="11.54296875" bestFit="1" customWidth="1"/>
  </cols>
  <sheetData>
    <row r="1" spans="1:6" s="1" customFormat="1" ht="66" customHeight="1" x14ac:dyDescent="0.35">
      <c r="A1" s="23" t="s">
        <v>13</v>
      </c>
      <c r="B1" s="24"/>
      <c r="C1" s="24"/>
      <c r="D1" s="24"/>
      <c r="E1" s="24"/>
      <c r="F1" s="25"/>
    </row>
    <row r="2" spans="1:6" s="1" customFormat="1" ht="16.5" customHeight="1" x14ac:dyDescent="0.35">
      <c r="A2" s="2" t="s">
        <v>1</v>
      </c>
      <c r="B2" s="2" t="s">
        <v>2</v>
      </c>
      <c r="C2" s="2" t="s">
        <v>3</v>
      </c>
      <c r="D2" s="2" t="s">
        <v>4</v>
      </c>
      <c r="E2" s="2" t="s">
        <v>5</v>
      </c>
      <c r="F2" s="2" t="s">
        <v>6</v>
      </c>
    </row>
    <row r="3" spans="1:6" s="1" customFormat="1" ht="92.5" x14ac:dyDescent="0.35">
      <c r="A3" s="3">
        <v>1</v>
      </c>
      <c r="B3" s="4" t="s">
        <v>14</v>
      </c>
      <c r="C3" s="5" t="s">
        <v>8</v>
      </c>
      <c r="D3" s="6">
        <v>1</v>
      </c>
      <c r="E3" s="7"/>
      <c r="F3" s="7">
        <f>E3*D3*1.5</f>
        <v>0</v>
      </c>
    </row>
    <row r="4" spans="1:6" s="1" customFormat="1" ht="129.5" x14ac:dyDescent="0.35">
      <c r="A4" s="3">
        <v>2</v>
      </c>
      <c r="B4" s="4" t="s">
        <v>9</v>
      </c>
      <c r="C4" s="5" t="s">
        <v>8</v>
      </c>
      <c r="D4" s="6">
        <v>1</v>
      </c>
      <c r="E4" s="7"/>
      <c r="F4" s="7">
        <f>E4*D4*1.5</f>
        <v>0</v>
      </c>
    </row>
    <row r="5" spans="1:6" s="1" customFormat="1" ht="111" x14ac:dyDescent="0.35">
      <c r="A5" s="3">
        <v>3</v>
      </c>
      <c r="B5" s="4" t="s">
        <v>37</v>
      </c>
      <c r="C5" s="5" t="s">
        <v>18</v>
      </c>
      <c r="D5" s="6">
        <v>1</v>
      </c>
      <c r="E5" s="7"/>
      <c r="F5" s="7">
        <f>E5*D5*1.5</f>
        <v>0</v>
      </c>
    </row>
    <row r="6" spans="1:6" ht="18.5" x14ac:dyDescent="0.35">
      <c r="A6" s="30" t="s">
        <v>11</v>
      </c>
      <c r="B6" s="31"/>
      <c r="C6" s="31"/>
      <c r="D6" s="31"/>
      <c r="E6" s="32"/>
      <c r="F6" s="9">
        <f>SUM(F3:F5)</f>
        <v>0</v>
      </c>
    </row>
    <row r="7" spans="1:6" ht="18.5" x14ac:dyDescent="0.35">
      <c r="A7" s="20" t="s">
        <v>12</v>
      </c>
      <c r="B7" s="21"/>
      <c r="C7" s="21"/>
      <c r="D7" s="21"/>
      <c r="E7" s="22"/>
      <c r="F7" s="10">
        <f>F6/2020</f>
        <v>0</v>
      </c>
    </row>
  </sheetData>
  <mergeCells count="3">
    <mergeCell ref="A1:F1"/>
    <mergeCell ref="A6:E6"/>
    <mergeCell ref="A7:E7"/>
  </mergeCells>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2DC1-62B8-4D3C-884A-5E0EB176F46C}">
  <sheetPr>
    <pageSetUpPr fitToPage="1"/>
  </sheetPr>
  <dimension ref="A1:F7"/>
  <sheetViews>
    <sheetView view="pageBreakPreview" zoomScale="70" zoomScaleNormal="90" zoomScaleSheetLayoutView="70" workbookViewId="0">
      <selection activeCell="H4" sqref="H4"/>
    </sheetView>
  </sheetViews>
  <sheetFormatPr defaultColWidth="8.7265625" defaultRowHeight="14.5" x14ac:dyDescent="0.35"/>
  <cols>
    <col min="1" max="1" width="5.81640625" style="11" bestFit="1" customWidth="1"/>
    <col min="2" max="2" width="73.1796875" customWidth="1"/>
    <col min="3" max="3" width="12.453125" style="12" customWidth="1"/>
    <col min="4" max="4" width="10.36328125" style="12" bestFit="1" customWidth="1"/>
    <col min="5" max="5" width="12.36328125" style="12" bestFit="1" customWidth="1"/>
    <col min="6" max="6" width="12.54296875" style="12" bestFit="1" customWidth="1"/>
    <col min="8" max="8" width="11.54296875" bestFit="1" customWidth="1"/>
  </cols>
  <sheetData>
    <row r="1" spans="1:6" s="1" customFormat="1" ht="66" customHeight="1" x14ac:dyDescent="0.35">
      <c r="A1" s="33" t="s">
        <v>0</v>
      </c>
      <c r="B1" s="34"/>
      <c r="C1" s="34"/>
      <c r="D1" s="34"/>
      <c r="E1" s="34"/>
      <c r="F1" s="35"/>
    </row>
    <row r="2" spans="1:6" s="1" customFormat="1" ht="16.5" customHeight="1" x14ac:dyDescent="0.35">
      <c r="A2" s="2" t="s">
        <v>1</v>
      </c>
      <c r="B2" s="2" t="s">
        <v>2</v>
      </c>
      <c r="C2" s="2" t="s">
        <v>3</v>
      </c>
      <c r="D2" s="2" t="s">
        <v>4</v>
      </c>
      <c r="E2" s="2" t="s">
        <v>5</v>
      </c>
      <c r="F2" s="2" t="s">
        <v>6</v>
      </c>
    </row>
    <row r="3" spans="1:6" s="1" customFormat="1" ht="92.5" x14ac:dyDescent="0.35">
      <c r="A3" s="3">
        <v>1</v>
      </c>
      <c r="B3" s="4" t="s">
        <v>7</v>
      </c>
      <c r="C3" s="5" t="s">
        <v>8</v>
      </c>
      <c r="D3" s="6">
        <v>1</v>
      </c>
      <c r="E3" s="7"/>
      <c r="F3" s="7">
        <f>E3*D3*1.5</f>
        <v>0</v>
      </c>
    </row>
    <row r="4" spans="1:6" s="1" customFormat="1" ht="129.5" x14ac:dyDescent="0.35">
      <c r="A4" s="3">
        <v>2</v>
      </c>
      <c r="B4" s="4" t="s">
        <v>9</v>
      </c>
      <c r="C4" s="5" t="s">
        <v>8</v>
      </c>
      <c r="D4" s="6">
        <v>1</v>
      </c>
      <c r="E4" s="7"/>
      <c r="F4" s="7">
        <f>E4*D4*1.5</f>
        <v>0</v>
      </c>
    </row>
    <row r="5" spans="1:6" s="1" customFormat="1" ht="111" x14ac:dyDescent="0.35">
      <c r="A5" s="3">
        <v>3</v>
      </c>
      <c r="B5" s="4" t="s">
        <v>37</v>
      </c>
      <c r="C5" s="5" t="s">
        <v>18</v>
      </c>
      <c r="D5" s="6">
        <v>1</v>
      </c>
      <c r="E5" s="7"/>
      <c r="F5" s="7">
        <f>E5*D5*1.5</f>
        <v>0</v>
      </c>
    </row>
    <row r="6" spans="1:6" ht="18.5" x14ac:dyDescent="0.35">
      <c r="A6" s="30" t="s">
        <v>11</v>
      </c>
      <c r="B6" s="31"/>
      <c r="C6" s="31"/>
      <c r="D6" s="31"/>
      <c r="E6" s="32"/>
      <c r="F6" s="9">
        <f>SUM(F3:F5)</f>
        <v>0</v>
      </c>
    </row>
    <row r="7" spans="1:6" ht="18.5" x14ac:dyDescent="0.35">
      <c r="A7" s="20" t="s">
        <v>12</v>
      </c>
      <c r="B7" s="21"/>
      <c r="C7" s="21"/>
      <c r="D7" s="21"/>
      <c r="E7" s="22"/>
      <c r="F7" s="10">
        <f>F6/2020</f>
        <v>0</v>
      </c>
    </row>
  </sheetData>
  <mergeCells count="3">
    <mergeCell ref="A1:F1"/>
    <mergeCell ref="A6:E6"/>
    <mergeCell ref="A7:E7"/>
  </mergeCells>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B011878BEAA047800EE7F4F49BDA70" ma:contentTypeVersion="19" ma:contentTypeDescription="Create a new document." ma:contentTypeScope="" ma:versionID="049e1239186ddccdafcf1c70a6c58d3d">
  <xsd:schema xmlns:xsd="http://www.w3.org/2001/XMLSchema" xmlns:xs="http://www.w3.org/2001/XMLSchema" xmlns:p="http://schemas.microsoft.com/office/2006/metadata/properties" xmlns:ns2="4b4465e9-0c5b-4d02-aa05-6216cf2ba534" xmlns:ns3="df39d53a-21ec-4f19-b819-c17052708e15" targetNamespace="http://schemas.microsoft.com/office/2006/metadata/properties" ma:root="true" ma:fieldsID="a181d5a4e909953eeddd16c44d32a0d6" ns2:_="" ns3:_="">
    <xsd:import namespace="4b4465e9-0c5b-4d02-aa05-6216cf2ba534"/>
    <xsd:import namespace="df39d53a-21ec-4f19-b819-c17052708e1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aseOfficer" minOccurs="0"/>
                <xsd:element ref="ns2:Donor" minOccurs="0"/>
                <xsd:element ref="ns2:PRDescription" minOccurs="0"/>
                <xsd:element ref="ns2:DerogationApplication" minOccurs="0"/>
                <xsd:element ref="ns2:RFP_x002f_ITB_x002f_RFQ" minOccurs="0"/>
                <xsd:element ref="ns2:RFQ_x002f_ITB_x002f_RFP"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465e9-0c5b-4d02-aa05-6216cf2ba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aseOfficer" ma:index="12" nillable="true" ma:displayName="Case Officer" ma:description="The person responsible of the procurement process"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13" nillable="true" ma:displayName="Donor" ma:description="Write the donor name here!" ma:format="Dropdown" ma:internalName="Donor">
      <xsd:simpleType>
        <xsd:restriction base="dms:Text">
          <xsd:maxLength value="255"/>
        </xsd:restriction>
      </xsd:simpleType>
    </xsd:element>
    <xsd:element name="PRDescription" ma:index="14" nillable="true" ma:displayName="PR Description" ma:description="Brief description about the PR (i.e &quot;Hotel Accommodation&quot;)" ma:format="Dropdown" ma:internalName="PRDescription">
      <xsd:simpleType>
        <xsd:restriction base="dms:Text">
          <xsd:maxLength value="255"/>
        </xsd:restriction>
      </xsd:simpleType>
    </xsd:element>
    <xsd:element name="DerogationApplication" ma:index="15" nillable="true" ma:displayName="Derogation Application" ma:default="1" ma:format="Dropdown" ma:internalName="DerogationApplication">
      <xsd:simpleType>
        <xsd:restriction base="dms:Boolean"/>
      </xsd:simpleType>
    </xsd:element>
    <xsd:element name="RFP_x002f_ITB_x002f_RFQ" ma:index="16" nillable="true" ma:displayName="RFP/ITB/RFQ" ma:format="Dropdown" ma:internalName="RFP_x002f_ITB_x002f_RFQ">
      <xsd:simpleType>
        <xsd:restriction base="dms:Text">
          <xsd:maxLength value="255"/>
        </xsd:restriction>
      </xsd:simpleType>
    </xsd:element>
    <xsd:element name="RFQ_x002f_ITB_x002f_RFP" ma:index="17" nillable="true" ma:displayName="RFQ/ITB/RFP" ma:format="Dropdown" ma:internalName="RFQ_x002f_ITB_x002f_RFP">
      <xsd:simpleType>
        <xsd:restriction base="dms:Text">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nor xmlns="4b4465e9-0c5b-4d02-aa05-6216cf2ba534" xsi:nil="true"/>
    <RFP_x002f_ITB_x002f_RFQ xmlns="4b4465e9-0c5b-4d02-aa05-6216cf2ba534" xsi:nil="true"/>
    <RFQ_x002f_ITB_x002f_RFP xmlns="4b4465e9-0c5b-4d02-aa05-6216cf2ba534" xsi:nil="true"/>
    <lcf76f155ced4ddcb4097134ff3c332f xmlns="4b4465e9-0c5b-4d02-aa05-6216cf2ba534">
      <Terms xmlns="http://schemas.microsoft.com/office/infopath/2007/PartnerControls"/>
    </lcf76f155ced4ddcb4097134ff3c332f>
    <TaxCatchAll xmlns="df39d53a-21ec-4f19-b819-c17052708e15" xsi:nil="true"/>
    <CaseOfficer xmlns="4b4465e9-0c5b-4d02-aa05-6216cf2ba534">
      <UserInfo>
        <DisplayName/>
        <AccountId xsi:nil="true"/>
        <AccountType/>
      </UserInfo>
    </CaseOfficer>
    <PRDescription xmlns="4b4465e9-0c5b-4d02-aa05-6216cf2ba534" xsi:nil="true"/>
    <DerogationApplication xmlns="4b4465e9-0c5b-4d02-aa05-6216cf2ba534">true</DerogationApplication>
  </documentManagement>
</p:properties>
</file>

<file path=customXml/itemProps1.xml><?xml version="1.0" encoding="utf-8"?>
<ds:datastoreItem xmlns:ds="http://schemas.openxmlformats.org/officeDocument/2006/customXml" ds:itemID="{72B0295C-1B6B-4CBA-823E-A4081A1DDD25}"/>
</file>

<file path=customXml/itemProps2.xml><?xml version="1.0" encoding="utf-8"?>
<ds:datastoreItem xmlns:ds="http://schemas.openxmlformats.org/officeDocument/2006/customXml" ds:itemID="{B3B65EAD-AD20-42B6-B864-D617C44FF3E3}"/>
</file>

<file path=customXml/itemProps3.xml><?xml version="1.0" encoding="utf-8"?>
<ds:datastoreItem xmlns:ds="http://schemas.openxmlformats.org/officeDocument/2006/customXml" ds:itemID="{5B6B05D5-9FCA-4708-921F-54656DE876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BoQ_Rehab_Wad-Wodaida</vt:lpstr>
      <vt:lpstr>BoQ_Rehab_Al-Sofara</vt:lpstr>
      <vt:lpstr>BoQ_Rehab_Kassab-2</vt:lpstr>
      <vt:lpstr>BoQ_Rehab_Kassab-1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Abdalla Yousif</dc:creator>
  <cp:lastModifiedBy>Ahmed Abdalla Yousif</cp:lastModifiedBy>
  <dcterms:created xsi:type="dcterms:W3CDTF">2015-06-05T18:17:20Z</dcterms:created>
  <dcterms:modified xsi:type="dcterms:W3CDTF">2025-03-13T13:09:47Z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0x0101001BB011878BEAA047800EE7F4F49BDA70</vt:lpwstr>
  </property>
</Properties>
</file>